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2학년도\공개내역(홈피 게시)\"/>
    </mc:Choice>
  </mc:AlternateContent>
  <bookViews>
    <workbookView xWindow="-480" yWindow="-120" windowWidth="15360" windowHeight="8835" activeTab="2"/>
  </bookViews>
  <sheets>
    <sheet name="총장실 업무추진비 집행 내역" sheetId="5" r:id="rId1"/>
    <sheet name="세부 집행 내역(3월)" sheetId="18" state="hidden" r:id="rId2"/>
    <sheet name="세부 집행 내역(5월)" sheetId="20" r:id="rId3"/>
    <sheet name="세부 집행 내역(4월)" sheetId="19" state="hidden" r:id="rId4"/>
    <sheet name="Sheet2" sheetId="8" state="hidden" r:id="rId5"/>
  </sheets>
  <definedNames>
    <definedName name="_xlnm._FilterDatabase" localSheetId="1" hidden="1">'세부 집행 내역(3월)'!#REF!</definedName>
    <definedName name="_xlnm._FilterDatabase" localSheetId="3" hidden="1">'세부 집행 내역(4월)'!#REF!</definedName>
    <definedName name="_xlnm._FilterDatabase" localSheetId="2" hidden="1">'세부 집행 내역(5월)'!#REF!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2" i="5" l="1"/>
  <c r="H22" i="5"/>
  <c r="E22" i="5"/>
  <c r="C22" i="5"/>
  <c r="D12" i="5"/>
  <c r="B12" i="5"/>
  <c r="F7" i="5"/>
  <c r="D7" i="5"/>
  <c r="E16" i="20"/>
  <c r="E14" i="20"/>
  <c r="E18" i="20"/>
  <c r="E4" i="20" l="1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</calcChain>
</file>

<file path=xl/sharedStrings.xml><?xml version="1.0" encoding="utf-8"?>
<sst xmlns="http://schemas.openxmlformats.org/spreadsheetml/2006/main" count="365" uniqueCount="230">
  <si>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</si>
  <si>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</si>
  <si>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</si>
  <si>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</si>
  <si>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</si>
  <si>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</si>
  <si>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</si>
  <si>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</si>
  <si>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</si>
  <si>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</si>
  <si>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</si>
  <si>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</si>
  <si>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</si>
  <si>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</si>
  <si>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</si>
  <si>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</si>
  <si>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</si>
  <si>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</si>
  <si>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</si>
  <si>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</si>
  <si>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</si>
  <si>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</si>
  <si>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</si>
  <si>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</si>
  <si>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</si>
  <si>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</si>
  <si>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</si>
  <si>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</si>
  <si>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</si>
  <si>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</si>
  <si>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</si>
  <si>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</si>
  <si>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</si>
  <si>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</si>
  <si>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</si>
  <si>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</si>
  <si>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</si>
  <si>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</si>
  <si>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</si>
  <si>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</si>
  <si>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</si>
  <si>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</si>
  <si>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</si>
  <si>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</si>
  <si>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</si>
  <si>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</si>
  <si>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</si>
  <si>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</si>
  <si>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</si>
  <si>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</si>
  <si>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</si>
  <si>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</si>
  <si>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</si>
  <si>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</si>
  <si>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</si>
  <si>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</si>
  <si>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</si>
  <si>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</si>
  <si>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</si>
  <si>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</si>
  <si>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</si>
  <si>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</si>
  <si>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</si>
  <si>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</si>
  <si>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</si>
  <si>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</si>
  <si>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</si>
  <si>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</si>
  <si>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</si>
  <si>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</si>
  <si>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</si>
  <si>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</si>
  <si>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</si>
  <si>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</si>
  <si>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</si>
  <si>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</si>
  <si>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</si>
  <si>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</si>
  <si>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</si>
  <si>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</si>
  <si>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</si>
  <si>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</si>
  <si>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</si>
  <si>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</si>
  <si>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</si>
  <si>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</si>
  <si>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</si>
  <si>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</si>
  <si>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</si>
  <si>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</si>
  <si>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</si>
  <si>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</si>
  <si>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</si>
  <si>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</si>
  <si>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</si>
  <si>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</si>
  <si>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</si>
  <si>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</si>
  <si>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</si>
  <si>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</si>
  <si>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</si>
  <si>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</si>
  <si>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</si>
  <si>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</si>
  <si>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</si>
  <si>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</si>
  <si>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</si>
  <si>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</si>
  <si>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</si>
  <si>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</si>
  <si>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</si>
  <si>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</si>
  <si>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</si>
  <si>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</si>
  <si>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</si>
  <si>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</si>
  <si>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</si>
  <si>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</si>
  <si>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</si>
  <si>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</si>
  <si>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</si>
  <si>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</si>
  <si>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</si>
  <si>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</si>
  <si>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</si>
  <si>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</si>
  <si>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</si>
  <si>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</si>
  <si>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</si>
  <si>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</si>
  <si>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</si>
  <si>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</si>
  <si>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</si>
  <si>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</si>
  <si>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</si>
  <si>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</si>
  <si>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</si>
  <si>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</si>
  <si>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</si>
  <si>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</si>
  <si>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</si>
  <si>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</si>
  <si>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</si>
  <si>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</si>
  <si>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</si>
  <si>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</si>
  <si>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</si>
  <si>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</si>
  <si>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</si>
  <si>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</si>
  <si>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</si>
  <si>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</si>
  <si>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</si>
  <si>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</si>
  <si>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</si>
  <si>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</si>
  <si>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</si>
  <si>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</si>
  <si>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</si>
  <si>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</si>
  <si>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</si>
  <si>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</si>
  <si>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</si>
  <si>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</si>
  <si>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</si>
  <si>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</si>
  <si>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</si>
  <si>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</si>
  <si>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</si>
  <si>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</si>
  <si>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</si>
  <si>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</si>
  <si>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</si>
  <si>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</si>
  <si>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</si>
  <si>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</si>
  <si>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</si>
  <si>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</si>
  <si>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</si>
  <si>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</si>
  <si>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</si>
  <si>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</si>
  <si>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</si>
  <si>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</si>
  <si>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</si>
  <si>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</si>
  <si>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</si>
  <si>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</si>
  <si>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</si>
  <si>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</si>
  <si>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</si>
  <si>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</si>
  <si>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</si>
  <si>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</si>
  <si>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</si>
  <si>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</si>
  <si>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</si>
  <si>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</si>
  <si>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</si>
  <si>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</si>
  <si>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</si>
  <si>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</si>
  <si>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</si>
  <si>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</si>
  <si>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</si>
  <si>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</si>
  <si>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</si>
  <si>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</si>
  <si>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</si>
  <si>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</si>
  <si>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</si>
  <si>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</si>
  <si>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</si>
  <si>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</si>
  <si>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</si>
  <si>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</si>
  <si>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</si>
  <si>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</si>
  <si>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</si>
  <si>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</si>
  <si>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</si>
  <si>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</si>
  <si>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</si>
  <si>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</si>
  <si>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</si>
  <si>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</si>
  <si>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</si>
  <si>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5월 (총장실) 업무추진비 집행 내역</t>
    <phoneticPr fontId="2" type="noConversion"/>
  </si>
  <si>
    <t>5월 집행</t>
    <phoneticPr fontId="2" type="noConversion"/>
  </si>
  <si>
    <t>집행 누계(3~4월)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</si>
</sst>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I23" sqref="I23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85" t="s">
        <v>227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86" t="s">
        <v>19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87" t="s">
        <v>39</v>
      </c>
      <c r="K5" s="87"/>
    </row>
    <row r="6" spans="1:11" ht="26.25" customHeight="1">
      <c r="A6" s="88" t="s">
        <v>91</v>
      </c>
      <c r="B6" s="88"/>
      <c r="C6" s="88"/>
      <c r="D6" s="88" t="s">
        <v>228</v>
      </c>
      <c r="E6" s="88"/>
      <c r="F6" s="89" t="s">
        <v>229</v>
      </c>
      <c r="G6" s="88"/>
      <c r="H6" s="90" t="s">
        <v>20</v>
      </c>
      <c r="I6" s="91"/>
      <c r="J6" s="88" t="s">
        <v>8</v>
      </c>
      <c r="K6" s="88"/>
    </row>
    <row r="7" spans="1:11" ht="26.25" customHeight="1">
      <c r="A7" s="101">
        <v>36000000</v>
      </c>
      <c r="B7" s="101"/>
      <c r="C7" s="101"/>
      <c r="D7" s="101">
        <f>'세부 집행 내역(5월)'!E4</f>
        <v>1359200</v>
      </c>
      <c r="E7" s="101"/>
      <c r="F7" s="101">
        <f>'세부 집행 내역(3월)'!E4+'세부 집행 내역(4월)'!E4</f>
        <v>5084620</v>
      </c>
      <c r="G7" s="101"/>
      <c r="H7" s="99">
        <f>A7-D7-F7</f>
        <v>29556180</v>
      </c>
      <c r="I7" s="100"/>
      <c r="J7" s="102">
        <f>(D7+F7)/A7</f>
        <v>0.17899499999999999</v>
      </c>
      <c r="K7" s="103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86" t="s">
        <v>10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87" t="s">
        <v>39</v>
      </c>
      <c r="K10" s="87"/>
    </row>
    <row r="11" spans="1:11" ht="34.5" customHeight="1">
      <c r="A11" s="45" t="s">
        <v>11</v>
      </c>
      <c r="B11" s="95" t="s">
        <v>29</v>
      </c>
      <c r="C11" s="96"/>
      <c r="D11" s="95" t="s">
        <v>30</v>
      </c>
      <c r="E11" s="96"/>
      <c r="F11" s="97" t="s">
        <v>36</v>
      </c>
      <c r="G11" s="98"/>
      <c r="H11" s="95" t="s">
        <v>32</v>
      </c>
      <c r="I11" s="96"/>
      <c r="J11" s="96" t="s">
        <v>33</v>
      </c>
      <c r="K11" s="96"/>
    </row>
    <row r="12" spans="1:11" ht="26.25" customHeight="1">
      <c r="A12" s="15" t="s">
        <v>37</v>
      </c>
      <c r="B12" s="106">
        <f>'세부 집행 내역(5월)'!E14</f>
        <v>1143200</v>
      </c>
      <c r="C12" s="107"/>
      <c r="D12" s="106">
        <f>'세부 집행 내역(5월)'!E16</f>
        <v>216000</v>
      </c>
      <c r="E12" s="107"/>
      <c r="F12" s="106">
        <v>0</v>
      </c>
      <c r="G12" s="107"/>
      <c r="H12" s="106">
        <f>SUM(B12:G12)</f>
        <v>1359200</v>
      </c>
      <c r="I12" s="107"/>
      <c r="J12" s="112"/>
      <c r="K12" s="113"/>
    </row>
    <row r="13" spans="1:11" s="8" customFormat="1" ht="26.25" customHeight="1">
      <c r="A13" s="15" t="s">
        <v>38</v>
      </c>
      <c r="B13" s="104">
        <f>B12/H12</f>
        <v>0.84108298999411424</v>
      </c>
      <c r="C13" s="105"/>
      <c r="D13" s="104">
        <f>D12/H12</f>
        <v>0.15891701000588582</v>
      </c>
      <c r="E13" s="105"/>
      <c r="F13" s="104">
        <f>F12/H12</f>
        <v>0</v>
      </c>
      <c r="G13" s="105"/>
      <c r="H13" s="104">
        <f>SUM(B13:G13)</f>
        <v>1</v>
      </c>
      <c r="I13" s="105"/>
      <c r="J13" s="114"/>
      <c r="K13" s="114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86" t="s">
        <v>13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87"/>
      <c r="K16" s="87"/>
    </row>
    <row r="17" spans="1:12" ht="27" customHeight="1">
      <c r="A17" s="88" t="s">
        <v>11</v>
      </c>
      <c r="B17" s="90" t="s">
        <v>92</v>
      </c>
      <c r="C17" s="94"/>
      <c r="D17" s="94"/>
      <c r="E17" s="94"/>
      <c r="F17" s="94"/>
      <c r="G17" s="94"/>
      <c r="H17" s="108" t="s">
        <v>22</v>
      </c>
      <c r="I17" s="109"/>
      <c r="J17" s="88" t="s">
        <v>34</v>
      </c>
      <c r="K17" s="88"/>
    </row>
    <row r="18" spans="1:12" ht="33" customHeight="1">
      <c r="A18" s="88"/>
      <c r="B18" s="89" t="s">
        <v>29</v>
      </c>
      <c r="C18" s="88"/>
      <c r="D18" s="89" t="s">
        <v>30</v>
      </c>
      <c r="E18" s="88"/>
      <c r="F18" s="92" t="s">
        <v>36</v>
      </c>
      <c r="G18" s="93"/>
      <c r="H18" s="110"/>
      <c r="I18" s="111"/>
      <c r="J18" s="88"/>
      <c r="K18" s="88"/>
    </row>
    <row r="19" spans="1:12" ht="22.5" customHeight="1">
      <c r="A19" s="88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>B21+D21</f>
        <v>19</v>
      </c>
      <c r="I21" s="38">
        <f>C21+E21</f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>B22+D22</f>
        <v>10</v>
      </c>
      <c r="I22" s="38">
        <f>C22+E22</f>
        <v>1359200</v>
      </c>
      <c r="J22" s="41"/>
      <c r="K22" s="42"/>
      <c r="L22" s="11"/>
    </row>
    <row r="23" spans="1:12" ht="21" customHeight="1">
      <c r="A23" s="15" t="s">
        <v>3</v>
      </c>
      <c r="B23" s="38"/>
      <c r="C23" s="38"/>
      <c r="D23" s="38"/>
      <c r="E23" s="38"/>
      <c r="F23" s="38"/>
      <c r="G23" s="38"/>
      <c r="H23" s="38"/>
      <c r="I23" s="38"/>
      <c r="J23" s="41"/>
      <c r="K23" s="42"/>
      <c r="L23" s="11"/>
    </row>
    <row r="24" spans="1:12" ht="21" customHeight="1">
      <c r="A24" s="15" t="s">
        <v>4</v>
      </c>
      <c r="B24" s="38"/>
      <c r="C24" s="38"/>
      <c r="D24" s="38"/>
      <c r="E24" s="38"/>
      <c r="F24" s="38"/>
      <c r="G24" s="38"/>
      <c r="H24" s="38"/>
      <c r="I24" s="38"/>
      <c r="J24" s="41"/>
      <c r="K24" s="42"/>
      <c r="L24" s="11"/>
    </row>
    <row r="25" spans="1:12" ht="21" customHeight="1">
      <c r="A25" s="15" t="s">
        <v>5</v>
      </c>
      <c r="B25" s="38"/>
      <c r="C25" s="38"/>
      <c r="D25" s="38"/>
      <c r="E25" s="38"/>
      <c r="F25" s="38"/>
      <c r="G25" s="38"/>
      <c r="H25" s="38"/>
      <c r="I25" s="38"/>
      <c r="J25" s="41"/>
      <c r="K25" s="42"/>
      <c r="L25" s="11"/>
    </row>
    <row r="26" spans="1:12" ht="21" customHeight="1">
      <c r="A26" s="15" t="s">
        <v>6</v>
      </c>
      <c r="B26" s="38"/>
      <c r="C26" s="38"/>
      <c r="D26" s="38"/>
      <c r="E26" s="38"/>
      <c r="F26" s="38"/>
      <c r="G26" s="38"/>
      <c r="H26" s="38"/>
      <c r="I26" s="38"/>
      <c r="J26" s="41"/>
      <c r="K26" s="42"/>
      <c r="L26" s="11"/>
    </row>
    <row r="27" spans="1:12" ht="21" customHeight="1">
      <c r="A27" s="15" t="s">
        <v>7</v>
      </c>
      <c r="B27" s="38"/>
      <c r="C27" s="38"/>
      <c r="D27" s="38"/>
      <c r="E27" s="38"/>
      <c r="F27" s="38"/>
      <c r="G27" s="38"/>
      <c r="H27" s="38"/>
      <c r="I27" s="38"/>
      <c r="J27" s="41"/>
      <c r="K27" s="42"/>
      <c r="L27" s="11"/>
    </row>
    <row r="28" spans="1:12" ht="21" customHeight="1">
      <c r="A28" s="15" t="s">
        <v>17</v>
      </c>
      <c r="B28" s="38"/>
      <c r="C28" s="38"/>
      <c r="D28" s="38"/>
      <c r="E28" s="38"/>
      <c r="F28" s="38"/>
      <c r="G28" s="38"/>
      <c r="H28" s="38"/>
      <c r="I28" s="38"/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0">SUM(B20:B31)</f>
        <v>38</v>
      </c>
      <c r="C32" s="44">
        <f t="shared" si="0"/>
        <v>5023200</v>
      </c>
      <c r="D32" s="44">
        <f t="shared" si="0"/>
        <v>9</v>
      </c>
      <c r="E32" s="44">
        <f t="shared" si="0"/>
        <v>1420620</v>
      </c>
      <c r="F32" s="44">
        <f t="shared" si="0"/>
        <v>0</v>
      </c>
      <c r="G32" s="44">
        <f t="shared" si="0"/>
        <v>0</v>
      </c>
      <c r="H32" s="44">
        <f t="shared" si="0"/>
        <v>47</v>
      </c>
      <c r="I32" s="44">
        <f t="shared" si="0"/>
        <v>6443820</v>
      </c>
      <c r="J32" s="41"/>
      <c r="K32" s="41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1" customHeight="1">
      <c r="A2" s="117" t="s">
        <v>90</v>
      </c>
      <c r="B2" s="117"/>
      <c r="C2" s="13"/>
      <c r="D2" s="14"/>
      <c r="E2" s="118"/>
      <c r="F2" s="118"/>
      <c r="G2" s="118"/>
      <c r="H2" s="118"/>
      <c r="I2" s="118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19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20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20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20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20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20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20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20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20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20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20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20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20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20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21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15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15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15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15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15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15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15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tabSelected="1" view="pageBreakPreview" zoomScaleNormal="100" zoomScaleSheetLayoutView="100" workbookViewId="0">
      <selection activeCell="D7" sqref="D7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16" t="s">
        <v>223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1" customHeight="1">
      <c r="A2" s="117" t="s">
        <v>222</v>
      </c>
      <c r="B2" s="117"/>
      <c r="C2" s="13"/>
      <c r="D2" s="14"/>
      <c r="E2" s="118"/>
      <c r="F2" s="118"/>
      <c r="G2" s="118"/>
      <c r="H2" s="118"/>
      <c r="I2" s="118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19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20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20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20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20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20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20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20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20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21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15" t="s">
        <v>30</v>
      </c>
      <c r="B15" s="123">
        <v>44693</v>
      </c>
      <c r="C15" s="124" t="s">
        <v>35</v>
      </c>
      <c r="D15" s="125" t="s">
        <v>211</v>
      </c>
      <c r="E15" s="125">
        <v>216000</v>
      </c>
      <c r="F15" s="126" t="s">
        <v>212</v>
      </c>
      <c r="G15" s="127" t="s">
        <v>47</v>
      </c>
      <c r="H15" s="126" t="s">
        <v>48</v>
      </c>
      <c r="I15" s="128"/>
      <c r="J15" s="129">
        <v>0.53462962962962968</v>
      </c>
    </row>
    <row r="16" spans="1:10" ht="24" customHeight="1">
      <c r="A16" s="115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15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15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:J1"/>
    <mergeCell ref="A2:B2"/>
    <mergeCell ref="E2:I2"/>
    <mergeCell ref="A5:A14"/>
    <mergeCell ref="A15:A16"/>
    <mergeCell ref="A17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16" t="s">
        <v>131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1" customHeight="1">
      <c r="A2" s="117" t="s">
        <v>132</v>
      </c>
      <c r="B2" s="117"/>
      <c r="C2" s="13"/>
      <c r="D2" s="14"/>
      <c r="E2" s="118"/>
      <c r="F2" s="118"/>
      <c r="G2" s="118"/>
      <c r="H2" s="118"/>
      <c r="I2" s="118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19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20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20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20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20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20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20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20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20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20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20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20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20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20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20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21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15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15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15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15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15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15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15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22" t="s">
        <v>58</v>
      </c>
      <c r="D3" s="122"/>
      <c r="E3" s="122" t="s">
        <v>59</v>
      </c>
      <c r="F3" s="122"/>
      <c r="G3" s="122" t="s">
        <v>60</v>
      </c>
      <c r="H3" s="122"/>
      <c r="I3" s="122" t="s">
        <v>61</v>
      </c>
      <c r="J3" s="122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총장실 업무추진비 집행 내역</vt:lpstr>
      <vt:lpstr>세부 집행 내역(3월)</vt:lpstr>
      <vt:lpstr>세부 집행 내역(5월)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2022-06-07T02:27:13Z</dcterms:modified>
</cp:coreProperties>
</file>